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-105" yWindow="-105" windowWidth="23250" windowHeight="12570"/>
  </bookViews>
  <sheets>
    <sheet name="Tonery" sheetId="1" r:id="rId1"/>
  </sheets>
  <externalReferences>
    <externalReference r:id="rId2"/>
    <externalReference r:id="rId3"/>
    <externalReference r:id="rId4"/>
  </externalReferences>
  <definedNames>
    <definedName name="_xlnm.Print_Area" localSheetId="0">Tonery!$B$1:$R$17</definedName>
  </definedNames>
  <calcPr calcId="125725"/>
</workbook>
</file>

<file path=xl/calcChain.xml><?xml version="1.0" encoding="utf-8"?>
<calcChain xmlns="http://schemas.openxmlformats.org/spreadsheetml/2006/main">
  <c r="R14" i="1"/>
  <c r="Q14"/>
  <c r="N14"/>
  <c r="R13"/>
  <c r="Q13"/>
  <c r="N13"/>
  <c r="R12"/>
  <c r="Q12"/>
  <c r="N12"/>
  <c r="R11"/>
  <c r="Q11"/>
  <c r="N11"/>
  <c r="R10"/>
  <c r="Q10"/>
  <c r="N10"/>
  <c r="R9"/>
  <c r="Q9"/>
  <c r="N9"/>
  <c r="R8"/>
  <c r="Q8"/>
  <c r="N8"/>
  <c r="R7"/>
  <c r="Q7"/>
  <c r="N7"/>
  <c r="O17" l="1"/>
  <c r="P17"/>
</calcChain>
</file>

<file path=xl/sharedStrings.xml><?xml version="1.0" encoding="utf-8"?>
<sst xmlns="http://schemas.openxmlformats.org/spreadsheetml/2006/main" count="75" uniqueCount="57">
  <si>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</si>
  <si>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</si>
  <si>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</si>
  <si>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</si>
  <si>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</si>
  <si>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</si>
  <si>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</si>
  <si>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</si>
  <si>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</si>
  <si>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</si>
  <si>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</si>
  <si>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</si>
  <si>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</si>
  <si>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</si>
  <si>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</si>
  <si>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Toner pro Brother MFC-L9570CDW - Yellow</t>
  </si>
  <si>
    <t>ks</t>
  </si>
  <si>
    <t>Toner pro Brother MFC-L9570CDW - Cyan</t>
  </si>
  <si>
    <t>Toner pro Brother MFC-L9570CDW - Magenta</t>
  </si>
  <si>
    <t>Azurový toner pro Lexmark CS310N</t>
  </si>
  <si>
    <t>Purpurový toner pro Lexmark CS310N</t>
  </si>
  <si>
    <t>Žlutý toner pro Lexmark CS310N</t>
  </si>
  <si>
    <t>Příloha č. 2 Kupní smlouvy - technická specifikace
Tonery (II.) 002 - 2021 (kompatibilní)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</si>
  <si>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</si>
  <si>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</si>
  <si>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</si>
  <si>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</si>
  <si>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</si>
  <si>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</si>
  <si>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</si>
  <si>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</si>
  <si>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</si>
  <si>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</si>
  <si>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</si>
  <si>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</si>
  <si>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</si>
  <si>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</si>
  <si>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UJP - Filip Bušek,
Tel.: 37763 5219,
busekf@ujp.zcu.cz</t>
  </si>
  <si>
    <t>Univerzitní 22, 
301 00 Plzeň, 
Ústav jazykové přípravy,
místnost UU 306</t>
  </si>
  <si>
    <t xml:space="preserve">RTI - Ing. Jiří Vaněk,
Tel.: 37763 8714,
vanek2@rti.zcu.cz </t>
  </si>
  <si>
    <t>Univerzitní 22,
301 00 Plzeň,
Fakulta strojní -
Regionální technologický institut,
místnost UL 308</t>
  </si>
  <si>
    <t>EO - Václava Vlková,
Tel.: 37763 1146,
vlkovav@rek.zcu.cz</t>
  </si>
  <si>
    <t>Univerzitní 8,
301 00 Plzeň,
Rrektorát - Ekonomický odbor,
místnost UR 221</t>
  </si>
  <si>
    <t>Toner do UTAX 4006ci - modrý</t>
  </si>
  <si>
    <t>Toner do Lexmark MS 415dn - černý</t>
  </si>
  <si>
    <t>Originální, nebo kompatibilní toner splňující podmínky certifikátu STMC. Minimální výtěžnost při 5% pokrytí 3 000 stran.</t>
  </si>
  <si>
    <t>Originální, nebo kompatibilní toner splňující podmínky certifikátu STMC. Minimální výtěžnost při 5% pokrytí 9 000 stran.</t>
  </si>
  <si>
    <t>Originální, nebo kompatibilní toner splňující podmínky certifikátu STMC. Minimální výtěžnost při 5% pokrytí 10 000 stran.</t>
  </si>
  <si>
    <t>Originální, nebo kompatibilní toner splňující podmínky certifikátu STMC. Minimální výtěžnost při 5% pokrytí 20 000 stran.</t>
  </si>
  <si>
    <t>Alternativní toner TN-910Y, yellow, 9.000 stran, Brother MFC-L9570CDW</t>
  </si>
  <si>
    <t>Alternativní toner TN-910C, cyan, 9.000 stran, Brother MFC-L9570CDW</t>
  </si>
  <si>
    <t>Alternativní toner TN-910M, magenta, 9.000 stran, Brother MFC-L9570CDW</t>
  </si>
  <si>
    <t>Alternativní toner 70C2HC0, cyan, 3.000 stran, Lexmark CS310de</t>
  </si>
  <si>
    <t>Alternativní toner 70C2HM0, magenta, 3.000 stran, Lexmark CS310d</t>
  </si>
  <si>
    <t>Alternativní toner 70C2HY0, yellow, 3.000 stran, Lexmark CS310de</t>
  </si>
  <si>
    <t>Alternativní toner 50F2X00, black, 10.000 stran, 502X, Lexmark MS 415</t>
  </si>
  <si>
    <t>Triumph Adler originální toner, cyan, 20.000 stran, CK-8513C, TA 4006ci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</si>
</sst>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9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3"/>
      <color theme="1"/>
      <name val="Calibri"/>
      <scheme val="minor"/>
    </font>
    <font>
      <sz val="11"/>
      <name val="Calibri"/>
      <scheme val="minor"/>
    </font>
    <font>
      <sz val="11"/>
      <color rgb="FF005A9E"/>
      <name val="Calibri"/>
      <scheme val="minor"/>
    </font>
    <font>
      <sz val="11"/>
      <color indexed="2"/>
      <name val="Calibri"/>
      <scheme val="minor"/>
    </font>
    <font>
      <b/>
      <sz val="11"/>
      <name val="Calibri"/>
      <scheme val="minor"/>
    </font>
    <font>
      <sz val="11"/>
      <color indexed="64"/>
      <name val="Calibri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08">
    <xf numFmtId="0" fontId="0" fillId="0" borderId="0" xfId="0"/>
    <xf numFmtId="164" fontId="0" fillId="3" borderId="2" xfId="0" applyNumberFormat="1" applyFill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0" fontId="0" fillId="0" borderId="0" xfId="0" applyProtection="1"/>
    <xf numFmtId="0" fontId="13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4" fillId="0" borderId="0" xfId="0" applyFont="1" applyAlignment="1" applyProtection="1">
      <alignment horizontal="left"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2" borderId="5" xfId="0" applyFont="1" applyFill="1" applyBorder="1" applyAlignment="1" applyProtection="1">
      <alignment horizontal="center" vertical="center" textRotation="90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9" fillId="5" borderId="6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vertical="center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0" fillId="3" borderId="13" xfId="0" applyNumberFormat="1" applyFont="1" applyFill="1" applyBorder="1" applyAlignment="1" applyProtection="1">
      <alignment horizontal="left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0" xfId="0" applyNumberFormat="1" applyFill="1" applyBorder="1" applyAlignment="1" applyProtection="1">
      <alignment horizontal="center" vertical="center" wrapText="1"/>
    </xf>
    <xf numFmtId="0" fontId="1" fillId="3" borderId="11" xfId="0" applyNumberFormat="1" applyFont="1" applyFill="1" applyBorder="1" applyAlignment="1" applyProtection="1">
      <alignment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" xfId="0" applyBorder="1" applyAlignment="1" applyProtection="1">
      <alignment horizontal="center" vertical="center"/>
    </xf>
    <xf numFmtId="0" fontId="0" fillId="0" borderId="25" xfId="0" applyBorder="1" applyProtection="1"/>
    <xf numFmtId="3" fontId="0" fillId="2" borderId="8" xfId="0" applyNumberForma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NumberForma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0" fillId="3" borderId="22" xfId="0" applyNumberFormat="1" applyFont="1" applyFill="1" applyBorder="1" applyAlignment="1" applyProtection="1">
      <alignment horizontal="left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22" xfId="0" applyNumberFormat="1" applyFill="1" applyBorder="1" applyAlignment="1" applyProtection="1">
      <alignment horizontal="center" vertical="center" wrapText="1"/>
    </xf>
    <xf numFmtId="0" fontId="1" fillId="3" borderId="17" xfId="0" applyNumberFormat="1" applyFont="1" applyFill="1" applyBorder="1" applyAlignment="1" applyProtection="1">
      <alignment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2" fillId="0" borderId="25" xfId="0" applyFont="1" applyBorder="1" applyAlignment="1" applyProtection="1">
      <alignment vertical="center"/>
    </xf>
    <xf numFmtId="0" fontId="1" fillId="3" borderId="2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horizontal="left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0" fillId="3" borderId="15" xfId="0" applyNumberFormat="1" applyFont="1" applyFill="1" applyBorder="1" applyAlignment="1" applyProtection="1">
      <alignment horizontal="left" vertical="center" wrapText="1"/>
    </xf>
    <xf numFmtId="0" fontId="1" fillId="3" borderId="13" xfId="0" applyNumberFormat="1" applyFont="1" applyFill="1" applyBorder="1" applyAlignment="1" applyProtection="1">
      <alignment horizontal="left" vertical="center" wrapText="1"/>
    </xf>
    <xf numFmtId="0" fontId="1" fillId="3" borderId="15" xfId="0" applyNumberFormat="1" applyFont="1" applyFill="1" applyBorder="1" applyAlignment="1" applyProtection="1">
      <alignment horizontal="left" vertical="center" wrapText="1"/>
    </xf>
    <xf numFmtId="0" fontId="0" fillId="3" borderId="15" xfId="0" applyNumberFormat="1" applyFill="1" applyBorder="1" applyAlignment="1" applyProtection="1">
      <alignment horizontal="center" vertical="center" wrapText="1"/>
    </xf>
    <xf numFmtId="0" fontId="1" fillId="3" borderId="23" xfId="0" applyNumberFormat="1" applyFont="1" applyFill="1" applyBorder="1" applyAlignment="1" applyProtection="1">
      <alignment vertical="center" wrapText="1"/>
    </xf>
    <xf numFmtId="0" fontId="0" fillId="0" borderId="20" xfId="0" applyBorder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5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3" fillId="0" borderId="5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0" fontId="10" fillId="4" borderId="15" xfId="0" applyFont="1" applyFill="1" applyBorder="1" applyAlignment="1" applyProtection="1">
      <alignment horizontal="left" vertical="center" wrapText="1" indent="1"/>
      <protection locked="0"/>
    </xf>
    <xf numFmtId="164" fontId="10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4" xfId="0" applyFont="1" applyFill="1" applyBorder="1" applyAlignment="1" applyProtection="1">
      <alignment horizontal="center" vertical="center" wrapText="1"/>
    </xf>
    <xf numFmtId="0" fontId="0" fillId="3" borderId="12" xfId="0" applyFont="1" applyFill="1" applyBorder="1" applyAlignment="1" applyProtection="1">
      <alignment horizontal="center" vertical="center" wrapText="1"/>
    </xf>
    <xf numFmtId="0" fontId="0" fillId="3" borderId="22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164" fontId="3" fillId="0" borderId="6" xfId="0" applyNumberFormat="1" applyFont="1" applyBorder="1" applyAlignment="1" applyProtection="1">
      <alignment horizontal="center" vertical="center"/>
    </xf>
    <xf numFmtId="0" fontId="0" fillId="0" borderId="6" xfId="0" applyBorder="1" applyProtection="1"/>
    <xf numFmtId="0" fontId="0" fillId="0" borderId="7" xfId="0" applyBorder="1" applyProtection="1"/>
    <xf numFmtId="0" fontId="1" fillId="3" borderId="24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4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4" fillId="5" borderId="6" xfId="0" applyFont="1" applyFill="1" applyBorder="1" applyAlignment="1" applyProtection="1">
      <alignment horizontal="center" vertical="center" wrapText="1"/>
    </xf>
    <xf numFmtId="0" fontId="0" fillId="5" borderId="6" xfId="0" applyFill="1" applyBorder="1" applyAlignment="1" applyProtection="1">
      <alignment vertical="center" wrapText="1"/>
    </xf>
    <xf numFmtId="0" fontId="0" fillId="5" borderId="7" xfId="0" applyFill="1" applyBorder="1" applyAlignment="1" applyProtection="1">
      <alignment vertical="center" wrapText="1"/>
    </xf>
    <xf numFmtId="0" fontId="13" fillId="3" borderId="12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2%20-%2014.01.2020%20DNS%20-%20Tonery%20KOMPATIBILN&#205;/+6319-0001-21%20UJP%20Bu&#353;ek%20-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2%20-%2014.01.2020%20DNS%20-%20Tonery%20KOMPATIBILN&#205;/+2119-0002-21%20RTI%20Van&#283;k%20Tonery%20II.%20(2020)%20-%20kompatibiln&#237;_lexmar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2%20-%2014.01.2020%20DNS%20-%20Tonery%20KOMPATIBILN&#205;/+9019-0005-21%20EO%20Vlkov&#225;%20Tonery012021%20-%20kompatibiln&#237;-9074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4"/>
  <sheetViews>
    <sheetView tabSelected="1" topLeftCell="H1" zoomScaleNormal="100" workbookViewId="0">
      <selection activeCell="R9" sqref="R9"/>
    </sheetView>
  </sheetViews>
  <sheetFormatPr defaultColWidth="8.85546875" defaultRowHeight="15"/>
  <cols>
    <col min="1" max="1" width="1.42578125" style="4" bestFit="1" customWidth="1"/>
    <col min="2" max="2" width="5.7109375" style="4" bestFit="1" customWidth="1"/>
    <col min="3" max="3" width="43.28515625" style="7" bestFit="1" customWidth="1"/>
    <col min="4" max="4" width="9.7109375" style="77" bestFit="1" customWidth="1"/>
    <col min="5" max="5" width="10.7109375" style="78" customWidth="1"/>
    <col min="6" max="6" width="63" style="7" customWidth="1"/>
    <col min="7" max="7" width="29.5703125" style="7" bestFit="1" customWidth="1"/>
    <col min="8" max="8" width="20.5703125" style="7" bestFit="1" customWidth="1"/>
    <col min="9" max="9" width="19" style="7" bestFit="1" customWidth="1"/>
    <col min="10" max="10" width="23.140625" style="4" hidden="1" customWidth="1"/>
    <col min="11" max="11" width="22.140625" style="4" customWidth="1"/>
    <col min="12" max="12" width="34" style="4" customWidth="1"/>
    <col min="13" max="13" width="26" style="7" customWidth="1"/>
    <col min="14" max="14" width="19.7109375" style="7" hidden="1" customWidth="1"/>
    <col min="15" max="15" width="20" style="4" customWidth="1"/>
    <col min="16" max="16" width="24.28515625" style="4" customWidth="1"/>
    <col min="17" max="17" width="20.7109375" style="4" bestFit="1" customWidth="1"/>
    <col min="18" max="18" width="19.7109375" style="4" bestFit="1" customWidth="1"/>
    <col min="19" max="19" width="19.7109375" style="4" hidden="1" customWidth="1"/>
    <col min="20" max="20" width="52.28515625" style="8" bestFit="1" customWidth="1"/>
    <col min="21" max="16384" width="8.85546875" style="4"/>
  </cols>
  <sheetData>
    <row r="1" spans="1:20" ht="39" customHeight="1">
      <c r="B1" s="100" t="s">
        <v>22</v>
      </c>
      <c r="C1" s="101"/>
      <c r="D1" s="5"/>
      <c r="E1" s="6"/>
    </row>
    <row r="2" spans="1:20" ht="18.75" customHeight="1">
      <c r="B2" s="9"/>
      <c r="C2" s="4"/>
      <c r="D2" s="9"/>
      <c r="E2" s="10"/>
      <c r="F2" s="11"/>
      <c r="G2" s="12"/>
      <c r="H2" s="12"/>
      <c r="I2" s="13"/>
      <c r="M2" s="11"/>
      <c r="N2" s="11"/>
      <c r="O2" s="14"/>
      <c r="P2" s="14"/>
      <c r="R2" s="14"/>
      <c r="S2" s="15"/>
      <c r="T2" s="16"/>
    </row>
    <row r="3" spans="1:20" ht="21.6" customHeight="1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14"/>
      <c r="M3" s="21"/>
      <c r="N3" s="21"/>
      <c r="O3" s="21"/>
      <c r="P3" s="21"/>
      <c r="Q3" s="21"/>
      <c r="R3" s="21"/>
    </row>
    <row r="4" spans="1:20" ht="21.6" customHeight="1" thickBot="1">
      <c r="B4" s="22"/>
      <c r="C4" s="23" t="s">
        <v>1</v>
      </c>
      <c r="D4" s="19"/>
      <c r="E4" s="19"/>
      <c r="F4" s="19"/>
      <c r="G4" s="19"/>
      <c r="H4" s="14"/>
      <c r="I4" s="14"/>
      <c r="J4" s="14"/>
      <c r="K4" s="14"/>
      <c r="L4" s="14"/>
      <c r="M4" s="11"/>
      <c r="N4" s="11"/>
      <c r="O4" s="14"/>
      <c r="P4" s="14"/>
      <c r="R4" s="14"/>
    </row>
    <row r="5" spans="1:20" ht="34.5" customHeight="1" thickBot="1">
      <c r="B5" s="24"/>
      <c r="C5" s="25"/>
      <c r="D5" s="26"/>
      <c r="E5" s="26"/>
      <c r="F5" s="11"/>
      <c r="G5" s="27" t="s">
        <v>2</v>
      </c>
      <c r="H5" s="11"/>
      <c r="I5" s="11"/>
      <c r="M5" s="28"/>
      <c r="N5" s="28"/>
      <c r="P5" s="27" t="s">
        <v>2</v>
      </c>
      <c r="T5" s="13"/>
    </row>
    <row r="6" spans="1:20" ht="72.599999999999994" customHeight="1" thickTop="1" thickBot="1">
      <c r="B6" s="29" t="s">
        <v>3</v>
      </c>
      <c r="C6" s="30" t="s">
        <v>23</v>
      </c>
      <c r="D6" s="31" t="s">
        <v>4</v>
      </c>
      <c r="E6" s="30" t="s">
        <v>24</v>
      </c>
      <c r="F6" s="30" t="s">
        <v>25</v>
      </c>
      <c r="G6" s="32" t="s">
        <v>5</v>
      </c>
      <c r="H6" s="30" t="s">
        <v>26</v>
      </c>
      <c r="I6" s="30" t="s">
        <v>29</v>
      </c>
      <c r="J6" s="30" t="s">
        <v>30</v>
      </c>
      <c r="K6" s="33" t="s">
        <v>31</v>
      </c>
      <c r="L6" s="30" t="s">
        <v>32</v>
      </c>
      <c r="M6" s="30" t="s">
        <v>33</v>
      </c>
      <c r="N6" s="30" t="s">
        <v>34</v>
      </c>
      <c r="O6" s="31" t="s">
        <v>6</v>
      </c>
      <c r="P6" s="34" t="s">
        <v>7</v>
      </c>
      <c r="Q6" s="35" t="s">
        <v>8</v>
      </c>
      <c r="R6" s="35" t="s">
        <v>9</v>
      </c>
      <c r="S6" s="30" t="s">
        <v>35</v>
      </c>
      <c r="T6" s="30" t="s">
        <v>36</v>
      </c>
    </row>
    <row r="7" spans="1:20" ht="39" customHeight="1" thickTop="1">
      <c r="A7" s="36"/>
      <c r="B7" s="37">
        <v>1</v>
      </c>
      <c r="C7" s="38" t="s">
        <v>15</v>
      </c>
      <c r="D7" s="39">
        <v>2</v>
      </c>
      <c r="E7" s="40" t="s">
        <v>16</v>
      </c>
      <c r="F7" s="41" t="s">
        <v>46</v>
      </c>
      <c r="G7" s="79" t="s">
        <v>49</v>
      </c>
      <c r="H7" s="95" t="s">
        <v>27</v>
      </c>
      <c r="I7" s="88" t="s">
        <v>28</v>
      </c>
      <c r="J7" s="88"/>
      <c r="K7" s="95" t="s">
        <v>37</v>
      </c>
      <c r="L7" s="95" t="s">
        <v>38</v>
      </c>
      <c r="M7" s="98">
        <v>14</v>
      </c>
      <c r="N7" s="42">
        <f t="shared" ref="N7:N14" si="0">D7*O7</f>
        <v>1400</v>
      </c>
      <c r="O7" s="1">
        <v>700</v>
      </c>
      <c r="P7" s="82">
        <v>362</v>
      </c>
      <c r="Q7" s="43">
        <f t="shared" ref="Q7:Q14" si="1">D7*P7</f>
        <v>724</v>
      </c>
      <c r="R7" s="44" t="str">
        <f t="shared" ref="R7:R14" si="2">IF(ISNUMBER(P7), IF(P7&gt;O7,"NEVYHOVUJE","VYHOVUJE")," ")</f>
        <v>VYHOVUJE</v>
      </c>
      <c r="S7" s="85"/>
      <c r="T7" s="88" t="s">
        <v>10</v>
      </c>
    </row>
    <row r="8" spans="1:20" ht="39" customHeight="1">
      <c r="A8" s="45"/>
      <c r="B8" s="46">
        <v>2</v>
      </c>
      <c r="C8" s="38" t="s">
        <v>17</v>
      </c>
      <c r="D8" s="47">
        <v>2</v>
      </c>
      <c r="E8" s="48" t="s">
        <v>16</v>
      </c>
      <c r="F8" s="41" t="s">
        <v>46</v>
      </c>
      <c r="G8" s="80" t="s">
        <v>50</v>
      </c>
      <c r="H8" s="89"/>
      <c r="I8" s="89"/>
      <c r="J8" s="89"/>
      <c r="K8" s="89"/>
      <c r="L8" s="89"/>
      <c r="M8" s="107"/>
      <c r="N8" s="49">
        <f t="shared" si="0"/>
        <v>1400</v>
      </c>
      <c r="O8" s="2">
        <v>700</v>
      </c>
      <c r="P8" s="83">
        <v>362</v>
      </c>
      <c r="Q8" s="50">
        <f t="shared" si="1"/>
        <v>724</v>
      </c>
      <c r="R8" s="51" t="str">
        <f t="shared" si="2"/>
        <v>VYHOVUJE</v>
      </c>
      <c r="S8" s="86"/>
      <c r="T8" s="89"/>
    </row>
    <row r="9" spans="1:20" ht="39" customHeight="1" thickBot="1">
      <c r="A9" s="45"/>
      <c r="B9" s="52">
        <v>3</v>
      </c>
      <c r="C9" s="53" t="s">
        <v>18</v>
      </c>
      <c r="D9" s="54">
        <v>2</v>
      </c>
      <c r="E9" s="55" t="s">
        <v>16</v>
      </c>
      <c r="F9" s="56" t="s">
        <v>46</v>
      </c>
      <c r="G9" s="81" t="s">
        <v>51</v>
      </c>
      <c r="H9" s="90"/>
      <c r="I9" s="90"/>
      <c r="J9" s="90"/>
      <c r="K9" s="90"/>
      <c r="L9" s="90"/>
      <c r="M9" s="99"/>
      <c r="N9" s="57">
        <f t="shared" si="0"/>
        <v>1400</v>
      </c>
      <c r="O9" s="3">
        <v>700</v>
      </c>
      <c r="P9" s="84">
        <v>362</v>
      </c>
      <c r="Q9" s="58">
        <f t="shared" si="1"/>
        <v>724</v>
      </c>
      <c r="R9" s="59" t="str">
        <f t="shared" si="2"/>
        <v>VYHOVUJE</v>
      </c>
      <c r="S9" s="87"/>
      <c r="T9" s="90"/>
    </row>
    <row r="10" spans="1:20" ht="37.9" customHeight="1" thickTop="1">
      <c r="A10" s="60"/>
      <c r="B10" s="37">
        <v>4</v>
      </c>
      <c r="C10" s="38" t="s">
        <v>19</v>
      </c>
      <c r="D10" s="39">
        <v>1</v>
      </c>
      <c r="E10" s="40" t="s">
        <v>16</v>
      </c>
      <c r="F10" s="61" t="s">
        <v>45</v>
      </c>
      <c r="G10" s="79" t="s">
        <v>52</v>
      </c>
      <c r="H10" s="95" t="s">
        <v>27</v>
      </c>
      <c r="I10" s="88" t="s">
        <v>28</v>
      </c>
      <c r="J10" s="88"/>
      <c r="K10" s="95" t="s">
        <v>39</v>
      </c>
      <c r="L10" s="95" t="s">
        <v>40</v>
      </c>
      <c r="M10" s="98">
        <v>14</v>
      </c>
      <c r="N10" s="42">
        <f t="shared" si="0"/>
        <v>1600</v>
      </c>
      <c r="O10" s="1">
        <v>1600</v>
      </c>
      <c r="P10" s="82">
        <v>1053</v>
      </c>
      <c r="Q10" s="43">
        <f t="shared" si="1"/>
        <v>1053</v>
      </c>
      <c r="R10" s="44" t="str">
        <f t="shared" si="2"/>
        <v>VYHOVUJE</v>
      </c>
      <c r="S10" s="85"/>
      <c r="T10" s="88" t="s">
        <v>10</v>
      </c>
    </row>
    <row r="11" spans="1:20" ht="37.9" customHeight="1">
      <c r="A11" s="45"/>
      <c r="B11" s="37">
        <v>5</v>
      </c>
      <c r="C11" s="62" t="s">
        <v>20</v>
      </c>
      <c r="D11" s="47">
        <v>1</v>
      </c>
      <c r="E11" s="48" t="s">
        <v>16</v>
      </c>
      <c r="F11" s="41" t="s">
        <v>45</v>
      </c>
      <c r="G11" s="80" t="s">
        <v>53</v>
      </c>
      <c r="H11" s="89"/>
      <c r="I11" s="89"/>
      <c r="J11" s="89"/>
      <c r="K11" s="96"/>
      <c r="L11" s="96"/>
      <c r="M11" s="107"/>
      <c r="N11" s="49">
        <f t="shared" si="0"/>
        <v>1600</v>
      </c>
      <c r="O11" s="2">
        <v>1600</v>
      </c>
      <c r="P11" s="83">
        <v>1053</v>
      </c>
      <c r="Q11" s="50">
        <f t="shared" si="1"/>
        <v>1053</v>
      </c>
      <c r="R11" s="51" t="str">
        <f t="shared" si="2"/>
        <v>VYHOVUJE</v>
      </c>
      <c r="S11" s="86"/>
      <c r="T11" s="89"/>
    </row>
    <row r="12" spans="1:20" ht="37.9" customHeight="1" thickBot="1">
      <c r="A12" s="45"/>
      <c r="B12" s="63">
        <v>6</v>
      </c>
      <c r="C12" s="64" t="s">
        <v>21</v>
      </c>
      <c r="D12" s="54">
        <v>1</v>
      </c>
      <c r="E12" s="55" t="s">
        <v>16</v>
      </c>
      <c r="F12" s="56" t="s">
        <v>45</v>
      </c>
      <c r="G12" s="81" t="s">
        <v>54</v>
      </c>
      <c r="H12" s="90"/>
      <c r="I12" s="90"/>
      <c r="J12" s="90"/>
      <c r="K12" s="97"/>
      <c r="L12" s="97"/>
      <c r="M12" s="99"/>
      <c r="N12" s="57">
        <f t="shared" si="0"/>
        <v>1600</v>
      </c>
      <c r="O12" s="3">
        <v>1600</v>
      </c>
      <c r="P12" s="84">
        <v>1053</v>
      </c>
      <c r="Q12" s="58">
        <f t="shared" si="1"/>
        <v>1053</v>
      </c>
      <c r="R12" s="59" t="str">
        <f t="shared" si="2"/>
        <v>VYHOVUJE</v>
      </c>
      <c r="S12" s="87"/>
      <c r="T12" s="90"/>
    </row>
    <row r="13" spans="1:20" ht="45" customHeight="1" thickTop="1">
      <c r="A13" s="60"/>
      <c r="B13" s="37">
        <v>7</v>
      </c>
      <c r="C13" s="65" t="s">
        <v>44</v>
      </c>
      <c r="D13" s="39">
        <v>5</v>
      </c>
      <c r="E13" s="40" t="s">
        <v>16</v>
      </c>
      <c r="F13" s="61" t="s">
        <v>47</v>
      </c>
      <c r="G13" s="79" t="s">
        <v>55</v>
      </c>
      <c r="H13" s="95" t="s">
        <v>27</v>
      </c>
      <c r="I13" s="88" t="s">
        <v>28</v>
      </c>
      <c r="J13" s="88"/>
      <c r="K13" s="95" t="s">
        <v>41</v>
      </c>
      <c r="L13" s="95" t="s">
        <v>42</v>
      </c>
      <c r="M13" s="98">
        <v>14</v>
      </c>
      <c r="N13" s="42">
        <f t="shared" si="0"/>
        <v>10500</v>
      </c>
      <c r="O13" s="1">
        <v>2100</v>
      </c>
      <c r="P13" s="82">
        <v>629</v>
      </c>
      <c r="Q13" s="43">
        <f t="shared" si="1"/>
        <v>3145</v>
      </c>
      <c r="R13" s="44" t="str">
        <f t="shared" si="2"/>
        <v>VYHOVUJE</v>
      </c>
      <c r="S13" s="85"/>
      <c r="T13" s="88" t="s">
        <v>10</v>
      </c>
    </row>
    <row r="14" spans="1:20" ht="45" customHeight="1" thickBot="1">
      <c r="A14" s="45"/>
      <c r="B14" s="63">
        <v>8</v>
      </c>
      <c r="C14" s="66" t="s">
        <v>43</v>
      </c>
      <c r="D14" s="54">
        <v>1</v>
      </c>
      <c r="E14" s="67" t="s">
        <v>16</v>
      </c>
      <c r="F14" s="68" t="s">
        <v>48</v>
      </c>
      <c r="G14" s="81" t="s">
        <v>56</v>
      </c>
      <c r="H14" s="90"/>
      <c r="I14" s="90"/>
      <c r="J14" s="90"/>
      <c r="K14" s="90"/>
      <c r="L14" s="90"/>
      <c r="M14" s="99"/>
      <c r="N14" s="57">
        <f t="shared" si="0"/>
        <v>3300</v>
      </c>
      <c r="O14" s="3">
        <v>3300</v>
      </c>
      <c r="P14" s="84">
        <v>2725</v>
      </c>
      <c r="Q14" s="58">
        <f t="shared" si="1"/>
        <v>2725</v>
      </c>
      <c r="R14" s="59" t="str">
        <f t="shared" si="2"/>
        <v>VYHOVUJE</v>
      </c>
      <c r="S14" s="87"/>
      <c r="T14" s="90"/>
    </row>
    <row r="15" spans="1:20" ht="13.5" customHeight="1" thickTop="1" thickBot="1">
      <c r="C15" s="4"/>
      <c r="D15" s="4"/>
      <c r="E15" s="4"/>
      <c r="F15" s="4"/>
      <c r="G15" s="4"/>
      <c r="H15" s="4"/>
      <c r="I15" s="4"/>
      <c r="M15" s="4"/>
      <c r="N15" s="4"/>
      <c r="Q15" s="69"/>
    </row>
    <row r="16" spans="1:20" ht="60.75" customHeight="1" thickTop="1" thickBot="1">
      <c r="B16" s="102" t="s">
        <v>11</v>
      </c>
      <c r="C16" s="103"/>
      <c r="D16" s="103"/>
      <c r="E16" s="103"/>
      <c r="F16" s="103"/>
      <c r="G16" s="103"/>
      <c r="H16" s="70"/>
      <c r="I16" s="70"/>
      <c r="J16" s="70"/>
      <c r="K16" s="13"/>
      <c r="L16" s="13"/>
      <c r="M16" s="71"/>
      <c r="N16" s="71"/>
      <c r="O16" s="72" t="s">
        <v>12</v>
      </c>
      <c r="P16" s="104" t="s">
        <v>13</v>
      </c>
      <c r="Q16" s="105"/>
      <c r="R16" s="106"/>
      <c r="S16" s="28"/>
      <c r="T16" s="73"/>
    </row>
    <row r="17" spans="2:18" ht="33" customHeight="1" thickTop="1" thickBot="1">
      <c r="B17" s="91" t="s">
        <v>14</v>
      </c>
      <c r="C17" s="91"/>
      <c r="D17" s="91"/>
      <c r="E17" s="91"/>
      <c r="F17" s="91"/>
      <c r="G17" s="91"/>
      <c r="H17" s="74"/>
      <c r="K17" s="9"/>
      <c r="L17" s="9"/>
      <c r="M17" s="75"/>
      <c r="N17" s="75"/>
      <c r="O17" s="76">
        <f>SUM(N7:N14)</f>
        <v>22800</v>
      </c>
      <c r="P17" s="92">
        <f>SUM(Q7:Q14)</f>
        <v>11201</v>
      </c>
      <c r="Q17" s="93"/>
      <c r="R17" s="94"/>
    </row>
    <row r="18" spans="2:18" ht="14.25" customHeight="1" thickTop="1"/>
    <row r="19" spans="2:18" ht="14.25" customHeight="1"/>
    <row r="20" spans="2:18" ht="14.25" customHeight="1"/>
    <row r="21" spans="2:18" ht="14.25" customHeight="1"/>
    <row r="22" spans="2:18" ht="14.25" customHeight="1"/>
    <row r="23" spans="2:18" ht="14.25" customHeight="1"/>
    <row r="24" spans="2:18" ht="14.25" customHeight="1"/>
    <row r="25" spans="2:18" ht="14.25" customHeight="1"/>
    <row r="26" spans="2:18" ht="14.25" customHeight="1"/>
    <row r="27" spans="2:18" ht="14.25" customHeight="1"/>
    <row r="28" spans="2:18" ht="14.25" customHeight="1"/>
    <row r="29" spans="2:18" ht="14.25" customHeight="1"/>
    <row r="30" spans="2:18" ht="14.25" customHeight="1"/>
    <row r="31" spans="2:18" ht="14.25" customHeight="1"/>
    <row r="32" spans="2:1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</sheetData>
  <sheetProtection password="C143" sheet="1" objects="1" scenarios="1"/>
  <mergeCells count="29">
    <mergeCell ref="B1:C1"/>
    <mergeCell ref="B16:G16"/>
    <mergeCell ref="P16:R16"/>
    <mergeCell ref="H13:H14"/>
    <mergeCell ref="I13:I14"/>
    <mergeCell ref="J13:J14"/>
    <mergeCell ref="K13:K14"/>
    <mergeCell ref="L7:L9"/>
    <mergeCell ref="L10:L12"/>
    <mergeCell ref="L13:L14"/>
    <mergeCell ref="M7:M9"/>
    <mergeCell ref="M10:M12"/>
    <mergeCell ref="B17:G17"/>
    <mergeCell ref="P17:R17"/>
    <mergeCell ref="H7:H9"/>
    <mergeCell ref="I7:I9"/>
    <mergeCell ref="J7:J9"/>
    <mergeCell ref="K7:K9"/>
    <mergeCell ref="H10:H12"/>
    <mergeCell ref="I10:I12"/>
    <mergeCell ref="J10:J12"/>
    <mergeCell ref="K10:K12"/>
    <mergeCell ref="M13:M14"/>
    <mergeCell ref="S7:S9"/>
    <mergeCell ref="S10:S12"/>
    <mergeCell ref="S13:S14"/>
    <mergeCell ref="T7:T9"/>
    <mergeCell ref="T10:T12"/>
    <mergeCell ref="T13:T14"/>
  </mergeCells>
  <conditionalFormatting sqref="B7:B14">
    <cfRule type="containsBlanks" dxfId="10" priority="54">
      <formula>LEN(TRIM(B7))=0</formula>
    </cfRule>
  </conditionalFormatting>
  <conditionalFormatting sqref="B7:B14">
    <cfRule type="cellIs" dxfId="9" priority="49" operator="greaterThanOrEqual">
      <formula>1</formula>
    </cfRule>
  </conditionalFormatting>
  <conditionalFormatting sqref="R7:R14">
    <cfRule type="cellIs" dxfId="8" priority="46" operator="equal">
      <formula>"VYHOVUJE"</formula>
    </cfRule>
  </conditionalFormatting>
  <conditionalFormatting sqref="R7:R14">
    <cfRule type="cellIs" dxfId="7" priority="45" operator="equal">
      <formula>"NEVYHOVUJE"</formula>
    </cfRule>
  </conditionalFormatting>
  <conditionalFormatting sqref="G7:G14 P7:P14">
    <cfRule type="containsBlanks" dxfId="6" priority="26">
      <formula>LEN(TRIM(G7))=0</formula>
    </cfRule>
  </conditionalFormatting>
  <conditionalFormatting sqref="G7:G14 P7:P14">
    <cfRule type="notContainsBlanks" dxfId="5" priority="24">
      <formula>LEN(TRIM(G7))&gt;0</formula>
    </cfRule>
  </conditionalFormatting>
  <conditionalFormatting sqref="G7:G14 P7:P14">
    <cfRule type="notContainsBlanks" dxfId="4" priority="23">
      <formula>LEN(TRIM(G7))&gt;0</formula>
    </cfRule>
  </conditionalFormatting>
  <conditionalFormatting sqref="G7:G14">
    <cfRule type="notContainsBlanks" dxfId="3" priority="22">
      <formula>LEN(TRIM(G7))&gt;0</formula>
    </cfRule>
  </conditionalFormatting>
  <conditionalFormatting sqref="D7:D9">
    <cfRule type="containsBlanks" dxfId="2" priority="3">
      <formula>LEN(TRIM(D7))=0</formula>
    </cfRule>
  </conditionalFormatting>
  <conditionalFormatting sqref="D10:D12">
    <cfRule type="containsBlanks" dxfId="1" priority="2">
      <formula>LEN(TRIM(D10))=0</formula>
    </cfRule>
  </conditionalFormatting>
  <conditionalFormatting sqref="D13:D14">
    <cfRule type="containsBlanks" dxfId="0" priority="1">
      <formula>LEN(TRIM(D13))=0</formula>
    </cfRule>
  </conditionalFormatting>
  <dataValidations count="2">
    <dataValidation type="list" showInputMessage="1" showErrorMessage="1" sqref="I10 I13 I7">
      <formula1>"ANO,NE"</formula1>
    </dataValidation>
    <dataValidation type="list" showInputMessage="1" showErrorMessage="1" sqref="E7:E14">
      <formula1>"ks,bal,sada,"</formula1>
    </dataValidation>
  </dataValidations>
  <pageMargins left="0.15748031496062992" right="0.19685039370078741" top="0.42" bottom="0.78740157480314965" header="0.31496062992125984" footer="0.31496062992125984"/>
  <pageSetup paperSize="9" scale="37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T10</xm:sqref>
        </x14:dataValidation>
        <x14:dataValidation type="list" allowBlank="1" showInputMessage="1" showErrorMessage="1">
          <x14:formula1>
            <xm:f>[3]CPV!#REF!</xm:f>
          </x14:formula1>
          <xm:sqref>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2021-01-25T09:40:54Z</cp:lastPrinted>
  <dcterms:created xsi:type="dcterms:W3CDTF">2014-03-05T12:43:32Z</dcterms:created>
  <dcterms:modified xsi:type="dcterms:W3CDTF">2021-01-25T14:39:23Z</dcterms:modified>
</cp:coreProperties>
</file>